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22_GRANT 19\"/>
    </mc:Choice>
  </mc:AlternateContent>
  <bookViews>
    <workbookView xWindow="0" yWindow="0" windowWidth="28800" windowHeight="11835"/>
  </bookViews>
  <sheets>
    <sheet name="Grant No. 19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19'!$A$1:$I$39</definedName>
  </definedNames>
  <calcPr calcId="152511"/>
</workbook>
</file>

<file path=xl/calcChain.xml><?xml version="1.0" encoding="utf-8"?>
<calcChain xmlns="http://schemas.openxmlformats.org/spreadsheetml/2006/main">
  <c r="L31" i="13" l="1"/>
  <c r="L30" i="13"/>
  <c r="M31" i="13" s="1"/>
  <c r="L32" i="13"/>
  <c r="K31" i="13"/>
  <c r="J27" i="13"/>
  <c r="J34" i="13" l="1"/>
  <c r="K35" i="13"/>
  <c r="K34" i="13"/>
  <c r="K36" i="13" s="1"/>
  <c r="J35" i="13"/>
  <c r="J36" i="13" s="1"/>
  <c r="K13" i="13"/>
  <c r="J13" i="13"/>
  <c r="K30" i="13"/>
  <c r="J31" i="13"/>
  <c r="J30" i="13"/>
  <c r="J32" i="13" l="1"/>
</calcChain>
</file>

<file path=xl/sharedStrings.xml><?xml version="1.0" encoding="utf-8"?>
<sst xmlns="http://schemas.openxmlformats.org/spreadsheetml/2006/main" count="72" uniqueCount="59">
  <si>
    <t>Grant No. 19    Environment and Forest</t>
  </si>
  <si>
    <t>Section &amp; Major Head</t>
  </si>
  <si>
    <t>Total grant / appropriation</t>
  </si>
  <si>
    <t>Actual Expenditure</t>
  </si>
  <si>
    <t>Revenue</t>
  </si>
  <si>
    <t>Major Head:</t>
  </si>
  <si>
    <t>Soil and Water Conservation</t>
  </si>
  <si>
    <t>Plantations</t>
  </si>
  <si>
    <t>Ecology and Environment</t>
  </si>
  <si>
    <t>Voted :</t>
  </si>
  <si>
    <t>Original</t>
  </si>
  <si>
    <t>Supplementary</t>
  </si>
  <si>
    <t>...</t>
  </si>
  <si>
    <t>Capital:</t>
  </si>
  <si>
    <t>Capital Outlay on North Eastern Areas</t>
  </si>
  <si>
    <t>Capital Outlay on Other Scientific and Environmental Research</t>
  </si>
  <si>
    <t>Notes and comments :</t>
  </si>
  <si>
    <t xml:space="preserve"> </t>
  </si>
  <si>
    <t>Amount surrendered during the year.</t>
  </si>
  <si>
    <t>1. The distribution of the grant and actual expenditure between "Vallley Areas" and "Hill Areas" is given below :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</si>
  <si>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</si>
  <si>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Voted:</t>
  </si>
  <si>
    <t>Revenue:</t>
  </si>
  <si>
    <t>Valley Areas</t>
  </si>
  <si>
    <t>Hill Areas</t>
  </si>
  <si>
    <t>Total Voted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</si>
  <si>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</si>
  <si>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t>…</t>
  </si>
  <si>
    <t>Amount surrendered during the year .</t>
  </si>
  <si>
    <t>Forestry and Wildlife</t>
  </si>
  <si>
    <t>Excess (+)/ Saving (-)</t>
  </si>
  <si>
    <t>6,72,20,22</t>
  </si>
  <si>
    <t>3,91,72,90</t>
  </si>
  <si>
    <t>71,27,00</t>
  </si>
  <si>
    <t>6,36,69</t>
  </si>
  <si>
    <t>77,63,69</t>
  </si>
  <si>
    <t>37,23,64</t>
  </si>
  <si>
    <t>-40,40,05</t>
  </si>
  <si>
    <t>7,303.89</t>
  </si>
  <si>
    <t>459.80</t>
  </si>
  <si>
    <t>7,763.69</t>
  </si>
  <si>
    <t>63.60</t>
  </si>
  <si>
    <t>-396.20</t>
  </si>
  <si>
    <t>27,841.39</t>
  </si>
  <si>
    <t>39,378.83</t>
  </si>
  <si>
    <t>67,220.22</t>
  </si>
  <si>
    <t>3,660.04</t>
  </si>
  <si>
    <t>3,723.64</t>
  </si>
  <si>
    <t>-3,643.85</t>
  </si>
  <si>
    <t>-4,040.05</t>
  </si>
  <si>
    <t>Capital Outlay on Forestry and Wildlife</t>
  </si>
  <si>
    <t>1,60,82,76</t>
  </si>
  <si>
    <t>-5,11,37,46</t>
  </si>
  <si>
    <t>16,082.76</t>
  </si>
  <si>
    <t>-51,137.46</t>
  </si>
  <si>
    <t>5,752.26</t>
  </si>
  <si>
    <t>10,330.50</t>
  </si>
  <si>
    <t>-17,510.89</t>
  </si>
  <si>
    <t>-33,626.57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</si>
</sst>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0" fillId="2" borderId="0" xfId="0" applyFill="1"/>
    <xf numFmtId="49" fontId="1" fillId="2" borderId="0" xfId="0" applyNumberFormat="1" applyFont="1" applyFill="1" applyAlignment="1">
      <alignment horizontal="right" vertical="top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2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99"/>
  <sheetViews>
    <sheetView tabSelected="1" view="pageLayout" topLeftCell="A13" workbookViewId="0">
      <selection activeCell="D27" sqref="D27"/>
    </sheetView>
  </sheetViews>
  <sheetFormatPr defaultRowHeight="15" x14ac:dyDescent="0.25"/>
  <cols>
    <col min="1" max="1" width="13.7109375" style="1" customWidth="1"/>
    <col min="2" max="2" width="6.7109375" style="1" customWidth="1"/>
    <col min="3" max="4" width="12.7109375" style="1" customWidth="1"/>
    <col min="5" max="5" width="14" style="1" customWidth="1"/>
    <col min="6" max="6" width="0.7109375" style="1" customWidth="1"/>
    <col min="7" max="7" width="12.85546875" style="1" customWidth="1"/>
    <col min="8" max="8" width="0.7109375" style="1" customWidth="1"/>
    <col min="9" max="9" width="12.28515625" style="1" customWidth="1"/>
  </cols>
  <sheetData>
    <row r="1" spans="1:11" ht="19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11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1" ht="32.25" customHeight="1" x14ac:dyDescent="0.25">
      <c r="A3" s="6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30</v>
      </c>
    </row>
    <row r="4" spans="1:11" ht="15.75" x14ac:dyDescent="0.25">
      <c r="A4" s="2"/>
      <c r="B4" s="2"/>
      <c r="C4" s="2"/>
      <c r="D4" s="2"/>
      <c r="E4" s="21" t="s">
        <v>26</v>
      </c>
      <c r="F4" s="21"/>
      <c r="G4" s="21"/>
      <c r="H4" s="21"/>
      <c r="I4" s="21"/>
    </row>
    <row r="5" spans="1:11" ht="18.75" customHeight="1" x14ac:dyDescent="0.25">
      <c r="A5" s="4" t="s">
        <v>4</v>
      </c>
      <c r="B5" s="3"/>
      <c r="C5" s="3"/>
      <c r="D5" s="3"/>
      <c r="E5" s="3"/>
      <c r="F5" s="3"/>
      <c r="G5" s="3"/>
      <c r="H5" s="3"/>
      <c r="I5" s="3"/>
    </row>
    <row r="6" spans="1:11" ht="20.25" customHeight="1" x14ac:dyDescent="0.25">
      <c r="A6" s="4" t="s">
        <v>5</v>
      </c>
      <c r="B6" s="4">
        <v>2402</v>
      </c>
      <c r="C6" s="22" t="s">
        <v>6</v>
      </c>
      <c r="D6" s="22"/>
      <c r="E6" s="22"/>
      <c r="F6" s="22"/>
      <c r="G6" s="22"/>
      <c r="H6" s="22"/>
      <c r="I6" s="22"/>
    </row>
    <row r="7" spans="1:11" ht="21" customHeight="1" x14ac:dyDescent="0.25">
      <c r="A7" s="3"/>
      <c r="B7" s="4">
        <v>2406</v>
      </c>
      <c r="C7" s="22" t="s">
        <v>29</v>
      </c>
      <c r="D7" s="22"/>
      <c r="E7" s="22"/>
      <c r="F7" s="22"/>
      <c r="G7" s="22"/>
      <c r="H7" s="22"/>
      <c r="I7" s="22"/>
    </row>
    <row r="8" spans="1:11" ht="18" customHeight="1" x14ac:dyDescent="0.25">
      <c r="A8" s="3"/>
      <c r="B8" s="4">
        <v>2407</v>
      </c>
      <c r="C8" s="22" t="s">
        <v>7</v>
      </c>
      <c r="D8" s="22"/>
      <c r="E8" s="22"/>
      <c r="F8" s="22"/>
      <c r="G8" s="22"/>
      <c r="H8" s="22"/>
      <c r="I8" s="22"/>
    </row>
    <row r="9" spans="1:11" ht="18.75" customHeight="1" x14ac:dyDescent="0.25">
      <c r="A9" s="3"/>
      <c r="B9" s="4">
        <v>3435</v>
      </c>
      <c r="C9" s="22" t="s">
        <v>8</v>
      </c>
      <c r="D9" s="22"/>
      <c r="E9" s="22"/>
      <c r="F9" s="22"/>
      <c r="G9" s="22"/>
      <c r="H9" s="22"/>
      <c r="I9" s="22"/>
    </row>
    <row r="10" spans="1:11" ht="15.75" x14ac:dyDescent="0.25">
      <c r="A10" s="3"/>
      <c r="B10" s="3"/>
      <c r="C10" s="3"/>
      <c r="D10" s="3"/>
      <c r="E10" s="3"/>
      <c r="F10" s="3"/>
      <c r="G10" s="3"/>
      <c r="H10" s="3"/>
      <c r="I10" s="3"/>
    </row>
    <row r="11" spans="1:11" ht="15.75" x14ac:dyDescent="0.25">
      <c r="A11" s="3" t="s">
        <v>9</v>
      </c>
      <c r="B11" s="3"/>
      <c r="C11" s="3"/>
      <c r="D11" s="3"/>
      <c r="E11" s="3"/>
      <c r="F11" s="3"/>
      <c r="G11" s="3"/>
      <c r="H11" s="3"/>
      <c r="I11" s="3"/>
    </row>
    <row r="12" spans="1:11" ht="19.5" customHeight="1" x14ac:dyDescent="0.25">
      <c r="A12" s="3"/>
      <c r="B12" s="20" t="s">
        <v>10</v>
      </c>
      <c r="C12" s="20"/>
      <c r="D12" s="8" t="s">
        <v>31</v>
      </c>
      <c r="E12" s="11"/>
      <c r="F12" s="3"/>
      <c r="G12" s="3"/>
      <c r="H12" s="3"/>
      <c r="I12" s="3"/>
    </row>
    <row r="13" spans="1:11" ht="20.25" customHeight="1" x14ac:dyDescent="0.25">
      <c r="A13" s="3"/>
      <c r="B13" s="20" t="s">
        <v>11</v>
      </c>
      <c r="C13" s="20"/>
      <c r="D13" s="8" t="s">
        <v>27</v>
      </c>
      <c r="E13" s="8" t="s">
        <v>31</v>
      </c>
      <c r="F13" s="5"/>
      <c r="G13" s="8" t="s">
        <v>51</v>
      </c>
      <c r="H13" s="8"/>
      <c r="I13" s="8" t="s">
        <v>52</v>
      </c>
      <c r="J13">
        <f>1382020+226256</f>
        <v>1608276</v>
      </c>
      <c r="K13">
        <f>6722022-1608276</f>
        <v>5113746</v>
      </c>
    </row>
    <row r="14" spans="1:11" ht="19.5" customHeight="1" x14ac:dyDescent="0.25">
      <c r="A14" s="3"/>
      <c r="B14" s="19" t="s">
        <v>28</v>
      </c>
      <c r="C14" s="19"/>
      <c r="D14" s="19"/>
      <c r="E14" s="19"/>
      <c r="F14" s="19"/>
      <c r="G14" s="19"/>
      <c r="H14" s="3"/>
      <c r="I14" s="8" t="s">
        <v>32</v>
      </c>
    </row>
    <row r="15" spans="1:11" ht="15.75" x14ac:dyDescent="0.25">
      <c r="A15" s="3"/>
      <c r="B15" s="3"/>
      <c r="C15" s="3"/>
      <c r="D15" s="3"/>
      <c r="E15" s="3"/>
      <c r="F15" s="3"/>
      <c r="G15" s="3"/>
      <c r="H15" s="3"/>
      <c r="I15" s="3"/>
    </row>
    <row r="16" spans="1:11" ht="19.5" customHeight="1" x14ac:dyDescent="0.25">
      <c r="A16" s="4" t="s">
        <v>13</v>
      </c>
      <c r="B16" s="3"/>
      <c r="C16" s="3"/>
      <c r="D16" s="3"/>
      <c r="E16" s="3"/>
      <c r="F16" s="3"/>
      <c r="G16" s="3"/>
      <c r="H16" s="3"/>
      <c r="I16" s="3"/>
    </row>
    <row r="17" spans="1:13" ht="20.25" customHeight="1" x14ac:dyDescent="0.25">
      <c r="A17" s="4" t="s">
        <v>5</v>
      </c>
      <c r="B17" s="16">
        <v>4406</v>
      </c>
      <c r="C17" s="23" t="s">
        <v>50</v>
      </c>
      <c r="D17" s="23"/>
      <c r="E17" s="23"/>
      <c r="F17" s="23"/>
      <c r="G17" s="23"/>
      <c r="H17" s="23"/>
      <c r="I17" s="23"/>
    </row>
    <row r="18" spans="1:13" ht="21" customHeight="1" x14ac:dyDescent="0.25">
      <c r="A18" s="3"/>
      <c r="B18" s="4">
        <v>4552</v>
      </c>
      <c r="C18" s="22" t="s">
        <v>14</v>
      </c>
      <c r="D18" s="22"/>
      <c r="E18" s="22"/>
      <c r="F18" s="22"/>
      <c r="G18" s="22"/>
      <c r="H18" s="22"/>
      <c r="I18" s="22"/>
      <c r="K18" s="12"/>
    </row>
    <row r="19" spans="1:13" ht="15.75" x14ac:dyDescent="0.25">
      <c r="A19" s="3"/>
      <c r="B19" s="15">
        <v>5425</v>
      </c>
      <c r="C19" s="22" t="s">
        <v>15</v>
      </c>
      <c r="D19" s="22"/>
      <c r="E19" s="22"/>
      <c r="F19" s="22"/>
      <c r="G19" s="22"/>
      <c r="H19" s="22"/>
      <c r="I19" s="22"/>
    </row>
    <row r="20" spans="1:13" ht="15.75" x14ac:dyDescent="0.25">
      <c r="A20" s="3" t="s">
        <v>9</v>
      </c>
      <c r="B20" s="3"/>
      <c r="C20" s="3"/>
      <c r="D20" s="3"/>
      <c r="E20" s="3"/>
      <c r="F20" s="3"/>
      <c r="G20" s="3"/>
      <c r="H20" s="3"/>
      <c r="I20" s="3"/>
    </row>
    <row r="21" spans="1:13" ht="18.75" customHeight="1" x14ac:dyDescent="0.25">
      <c r="A21" s="3"/>
      <c r="B21" s="20" t="s">
        <v>10</v>
      </c>
      <c r="C21" s="20"/>
      <c r="D21" s="8" t="s">
        <v>33</v>
      </c>
      <c r="E21" s="11"/>
      <c r="F21" s="3"/>
      <c r="G21" s="3"/>
      <c r="H21" s="3"/>
      <c r="I21" s="3"/>
    </row>
    <row r="22" spans="1:13" ht="18" customHeight="1" x14ac:dyDescent="0.25">
      <c r="A22" s="3"/>
      <c r="B22" s="20" t="s">
        <v>11</v>
      </c>
      <c r="C22" s="20"/>
      <c r="D22" s="8" t="s">
        <v>34</v>
      </c>
      <c r="E22" s="8" t="s">
        <v>35</v>
      </c>
      <c r="F22" s="5"/>
      <c r="G22" s="8" t="s">
        <v>36</v>
      </c>
      <c r="H22" s="8"/>
      <c r="I22" s="8" t="s">
        <v>37</v>
      </c>
    </row>
    <row r="23" spans="1:13" ht="18.75" customHeight="1" x14ac:dyDescent="0.25">
      <c r="A23" s="3"/>
      <c r="B23" s="20" t="s">
        <v>18</v>
      </c>
      <c r="C23" s="20"/>
      <c r="D23" s="20"/>
      <c r="E23" s="20"/>
      <c r="F23" s="3"/>
      <c r="G23" s="3"/>
      <c r="H23" s="3"/>
      <c r="I23" s="5" t="s">
        <v>12</v>
      </c>
    </row>
    <row r="24" spans="1:13" ht="15.75" x14ac:dyDescent="0.25">
      <c r="A24" s="3"/>
      <c r="B24" s="3"/>
      <c r="C24" s="3"/>
      <c r="D24" s="3"/>
      <c r="E24" s="3"/>
      <c r="F24" s="3"/>
      <c r="G24" s="3"/>
      <c r="H24" s="3"/>
      <c r="I24" s="3"/>
    </row>
    <row r="25" spans="1:13" ht="16.5" customHeight="1" x14ac:dyDescent="0.25">
      <c r="A25" s="24" t="s">
        <v>16</v>
      </c>
      <c r="B25" s="24"/>
      <c r="C25" s="24"/>
      <c r="D25" s="3"/>
      <c r="E25" s="3"/>
      <c r="F25" s="3"/>
      <c r="G25" s="3"/>
      <c r="H25" s="3"/>
      <c r="I25" s="3"/>
    </row>
    <row r="26" spans="1:13" ht="38.25" customHeight="1" x14ac:dyDescent="0.25">
      <c r="A26" s="25" t="s">
        <v>19</v>
      </c>
      <c r="B26" s="25"/>
      <c r="C26" s="25"/>
      <c r="D26" s="25"/>
      <c r="E26" s="25"/>
      <c r="F26" s="25"/>
      <c r="G26" s="25"/>
      <c r="H26" s="25"/>
      <c r="I26" s="25"/>
    </row>
    <row r="27" spans="1:13" ht="35.25" customHeight="1" x14ac:dyDescent="0.25">
      <c r="A27" s="2" t="s">
        <v>17</v>
      </c>
      <c r="B27" s="2"/>
      <c r="C27" s="2"/>
      <c r="D27" s="2"/>
      <c r="E27" s="2" t="s">
        <v>2</v>
      </c>
      <c r="F27" s="2"/>
      <c r="G27" s="2" t="s">
        <v>3</v>
      </c>
      <c r="H27" s="2"/>
      <c r="I27" s="2" t="s">
        <v>30</v>
      </c>
      <c r="J27">
        <f>3997.74+1754.52</f>
        <v>5752.26</v>
      </c>
    </row>
    <row r="28" spans="1:13" ht="15.75" x14ac:dyDescent="0.25">
      <c r="A28" s="3"/>
      <c r="B28" s="3"/>
      <c r="C28" s="3"/>
      <c r="D28" s="3"/>
      <c r="E28" s="21" t="s">
        <v>20</v>
      </c>
      <c r="F28" s="21"/>
      <c r="G28" s="21"/>
      <c r="H28" s="21"/>
      <c r="I28" s="21"/>
    </row>
    <row r="29" spans="1:13" ht="15.75" x14ac:dyDescent="0.25">
      <c r="A29" s="4" t="s">
        <v>22</v>
      </c>
      <c r="B29" s="3"/>
      <c r="C29" s="3"/>
      <c r="D29" s="3"/>
      <c r="E29" s="3"/>
      <c r="F29" s="3"/>
      <c r="G29" s="3"/>
      <c r="H29" s="3"/>
      <c r="I29" s="3"/>
    </row>
    <row r="30" spans="1:13" ht="15.75" x14ac:dyDescent="0.25">
      <c r="A30" s="4" t="s">
        <v>21</v>
      </c>
      <c r="B30" s="19" t="s">
        <v>23</v>
      </c>
      <c r="C30" s="19"/>
      <c r="D30" s="3"/>
      <c r="E30" s="13" t="s">
        <v>43</v>
      </c>
      <c r="F30" s="8"/>
      <c r="G30" s="8" t="s">
        <v>56</v>
      </c>
      <c r="H30" s="8"/>
      <c r="I30" s="8" t="s">
        <v>57</v>
      </c>
      <c r="J30">
        <f>9826.9+3993.6</f>
        <v>13820.5</v>
      </c>
      <c r="K30">
        <f>27841.39-9826.6</f>
        <v>18014.79</v>
      </c>
      <c r="L30">
        <f>27841.39-10330.5</f>
        <v>17510.89</v>
      </c>
    </row>
    <row r="31" spans="1:13" ht="15.75" x14ac:dyDescent="0.25">
      <c r="A31" s="3"/>
      <c r="B31" s="19" t="s">
        <v>24</v>
      </c>
      <c r="C31" s="19"/>
      <c r="D31" s="3"/>
      <c r="E31" s="13" t="s">
        <v>44</v>
      </c>
      <c r="F31" s="8"/>
      <c r="G31" s="8" t="s">
        <v>55</v>
      </c>
      <c r="H31" s="8"/>
      <c r="I31" s="8" t="s">
        <v>58</v>
      </c>
      <c r="J31">
        <f>39378.83-3993.6</f>
        <v>35385.230000000003</v>
      </c>
      <c r="K31" s="17">
        <f>16082.76-5752.26</f>
        <v>10330.5</v>
      </c>
      <c r="L31">
        <f>39378.83-5752.26</f>
        <v>33626.57</v>
      </c>
      <c r="M31">
        <f>L30+L31</f>
        <v>51137.46</v>
      </c>
    </row>
    <row r="32" spans="1:13" ht="15.75" x14ac:dyDescent="0.25">
      <c r="A32" s="3"/>
      <c r="B32" s="18" t="s">
        <v>25</v>
      </c>
      <c r="C32" s="18"/>
      <c r="D32" s="3"/>
      <c r="E32" s="14" t="s">
        <v>45</v>
      </c>
      <c r="F32" s="10"/>
      <c r="G32" s="9" t="s">
        <v>53</v>
      </c>
      <c r="H32" s="10"/>
      <c r="I32" s="9" t="s">
        <v>54</v>
      </c>
      <c r="J32">
        <f>J31+K30</f>
        <v>53400.020000000004</v>
      </c>
      <c r="L32">
        <f>10330.5+5752.26</f>
        <v>16082.76</v>
      </c>
    </row>
    <row r="33" spans="1:11" ht="15.75" x14ac:dyDescent="0.25">
      <c r="A33" s="3"/>
      <c r="B33" s="7"/>
      <c r="C33" s="7"/>
      <c r="D33" s="3"/>
      <c r="E33" s="3"/>
      <c r="F33" s="3"/>
      <c r="G33" s="3"/>
      <c r="H33" s="3"/>
      <c r="I33" s="3"/>
    </row>
    <row r="34" spans="1:11" ht="15.75" x14ac:dyDescent="0.25">
      <c r="A34" s="3"/>
      <c r="B34" s="7"/>
      <c r="C34" s="7"/>
      <c r="D34" s="3"/>
      <c r="E34" s="3"/>
      <c r="F34" s="3"/>
      <c r="G34" s="3"/>
      <c r="H34" s="3"/>
      <c r="I34" s="3"/>
      <c r="J34" s="17">
        <f>98226.46+508.04</f>
        <v>98734.5</v>
      </c>
      <c r="K34" s="17">
        <f>27841.39-10334.64</f>
        <v>17506.75</v>
      </c>
    </row>
    <row r="35" spans="1:11" ht="15.75" x14ac:dyDescent="0.25">
      <c r="A35" s="4" t="s">
        <v>13</v>
      </c>
      <c r="B35" s="3"/>
      <c r="C35" s="3"/>
      <c r="D35" s="3"/>
      <c r="E35" s="3"/>
      <c r="F35" s="3"/>
      <c r="G35" s="3"/>
      <c r="H35" s="3"/>
      <c r="I35" s="3"/>
      <c r="J35" s="17">
        <f>3993.6+1754.52</f>
        <v>5748.12</v>
      </c>
      <c r="K35" s="17">
        <f>39378.83-5748.12</f>
        <v>33630.71</v>
      </c>
    </row>
    <row r="36" spans="1:11" ht="15.75" x14ac:dyDescent="0.25">
      <c r="A36" s="4" t="s">
        <v>21</v>
      </c>
      <c r="B36" s="19" t="s">
        <v>23</v>
      </c>
      <c r="C36" s="19"/>
      <c r="D36" s="3"/>
      <c r="E36" s="8" t="s">
        <v>38</v>
      </c>
      <c r="F36" s="8"/>
      <c r="G36" s="8" t="s">
        <v>46</v>
      </c>
      <c r="H36" s="8"/>
      <c r="I36" s="8" t="s">
        <v>48</v>
      </c>
      <c r="J36" s="17">
        <f>J34+J35</f>
        <v>104482.62</v>
      </c>
      <c r="K36" s="17">
        <f>K34+K35</f>
        <v>51137.46</v>
      </c>
    </row>
    <row r="37" spans="1:11" ht="15.75" customHeight="1" x14ac:dyDescent="0.25">
      <c r="A37" s="3"/>
      <c r="B37" s="19" t="s">
        <v>24</v>
      </c>
      <c r="C37" s="19"/>
      <c r="D37" s="3"/>
      <c r="E37" s="8" t="s">
        <v>39</v>
      </c>
      <c r="F37" s="8"/>
      <c r="G37" s="8" t="s">
        <v>41</v>
      </c>
      <c r="H37" s="8"/>
      <c r="I37" s="8" t="s">
        <v>42</v>
      </c>
    </row>
    <row r="38" spans="1:11" ht="15.75" x14ac:dyDescent="0.25">
      <c r="A38" s="3"/>
      <c r="B38" s="18" t="s">
        <v>25</v>
      </c>
      <c r="C38" s="18"/>
      <c r="D38" s="3"/>
      <c r="E38" s="9" t="s">
        <v>40</v>
      </c>
      <c r="F38" s="10"/>
      <c r="G38" s="9" t="s">
        <v>47</v>
      </c>
      <c r="H38" s="10"/>
      <c r="I38" s="9" t="s">
        <v>49</v>
      </c>
    </row>
    <row r="39" spans="1:11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11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11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11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11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11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11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11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1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1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  <row r="4999" spans="1:9" ht="15.75" x14ac:dyDescent="0.25">
      <c r="A4999" s="3"/>
      <c r="B4999" s="3"/>
      <c r="C4999" s="3"/>
      <c r="D4999" s="3"/>
      <c r="E4999" s="3"/>
      <c r="F4999" s="3"/>
      <c r="G4999" s="3"/>
      <c r="H4999" s="3"/>
      <c r="I4999" s="3"/>
    </row>
  </sheetData>
  <mergeCells count="24">
    <mergeCell ref="B22:C22"/>
    <mergeCell ref="B23:E23"/>
    <mergeCell ref="A25:C25"/>
    <mergeCell ref="A26:I26"/>
    <mergeCell ref="E28:I28"/>
    <mergeCell ref="B21:C21"/>
    <mergeCell ref="A1:I1"/>
    <mergeCell ref="E4:I4"/>
    <mergeCell ref="C6:I6"/>
    <mergeCell ref="C7:I7"/>
    <mergeCell ref="C8:I8"/>
    <mergeCell ref="C9:I9"/>
    <mergeCell ref="B12:C12"/>
    <mergeCell ref="B13:C13"/>
    <mergeCell ref="C18:I18"/>
    <mergeCell ref="B14:G14"/>
    <mergeCell ref="C19:I19"/>
    <mergeCell ref="C17:I17"/>
    <mergeCell ref="B38:C38"/>
    <mergeCell ref="B30:C30"/>
    <mergeCell ref="B31:C31"/>
    <mergeCell ref="B32:C32"/>
    <mergeCell ref="B36:C36"/>
    <mergeCell ref="B37:C37"/>
  </mergeCells>
  <pageMargins left="0.70866141732283472" right="0.70866141732283472" top="0.74803149606299213" bottom="0.74803149606299213" header="0.31496062992125984" footer="0.31496062992125984"/>
  <pageSetup paperSize="9" firstPageNumber="175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19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19'!Print_Area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Two</cp:lastModifiedBy>
  <cp:lastPrinted>2023-12-18T08:01:04Z</cp:lastPrinted>
  <dcterms:created xsi:type="dcterms:W3CDTF">2019-10-16T05:40:58Z</dcterms:created>
  <dcterms:modified xsi:type="dcterms:W3CDTF">2024-01-10T07:10:20Z</dcterms:modified>
</cp:coreProperties>
</file>